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INDATI\INFO\COMODEPUR\Documenti amministrativi xls\amministrazione trasparente\"/>
    </mc:Choice>
  </mc:AlternateContent>
  <xr:revisionPtr revIDLastSave="0" documentId="13_ncr:1_{8D8FA7FA-9B8D-43D7-BB53-2A87C9868DA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cquisti" sheetId="1" r:id="rId1"/>
    <sheet name="consulenze" sheetId="2" r:id="rId2"/>
    <sheet name="Foglio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I9" i="1"/>
  <c r="I11" i="1"/>
  <c r="D7" i="2"/>
  <c r="D5" i="2" l="1"/>
  <c r="I12" i="1" l="1"/>
  <c r="D10" i="2" l="1"/>
  <c r="D11" i="2" l="1"/>
  <c r="I8" i="1" l="1"/>
  <c r="I7" i="1"/>
</calcChain>
</file>

<file path=xl/sharedStrings.xml><?xml version="1.0" encoding="utf-8"?>
<sst xmlns="http://schemas.openxmlformats.org/spreadsheetml/2006/main" count="77" uniqueCount="61">
  <si>
    <t xml:space="preserve">ADEMPIMENTI ART. 1, COMMA 32, LEGGE N. 190/2013 </t>
  </si>
  <si>
    <t>CIG</t>
  </si>
  <si>
    <t>Oggetto del bando</t>
  </si>
  <si>
    <t>Struttura proponente  (codice fiscale e denominazione della Stazione Appaltante responsabile del procedimento di scelta del contraente)</t>
  </si>
  <si>
    <t>Procedura di scelta del contraente</t>
  </si>
  <si>
    <t>elenco degli operatori invitati a presentare offerte (CF, ragione sociale e ruolo in caso di partecipazione in Associazione)</t>
  </si>
  <si>
    <t>Aggiudicatario (CF, ragione sociale e ruolo in caso di partecipazione in Associazione)</t>
  </si>
  <si>
    <t>Importo di aggiudicazione (al lordo degli oneri di sicurezza ed al netto dell'IVA)</t>
  </si>
  <si>
    <t>Tempi di completamento dell'opera, servizio o fornitura (data inizio e data fine)</t>
  </si>
  <si>
    <t>Importo delle somme liquidate (al netto dell'IVA)</t>
  </si>
  <si>
    <t>CONSULENTE</t>
  </si>
  <si>
    <t>OGGETTO PRESTAZIONE</t>
  </si>
  <si>
    <t>DURATA</t>
  </si>
  <si>
    <t>IMPORTO</t>
  </si>
  <si>
    <t>CONSULENZA LEGALE</t>
  </si>
  <si>
    <t>COLOMBO PIERA</t>
  </si>
  <si>
    <t>MEDICO SOCIALE</t>
  </si>
  <si>
    <t>ILAB</t>
  </si>
  <si>
    <t>ANALISI MICROBIOLOGICHE</t>
  </si>
  <si>
    <t>STUDIO ASSOCIATO PALMA</t>
  </si>
  <si>
    <t>CONSULENZA AMMINISTRATIVA</t>
  </si>
  <si>
    <t>Servizio noleggio autogrù</t>
  </si>
  <si>
    <t>Affidamento diretto</t>
  </si>
  <si>
    <t>FRETI A. &amp; C. sas - 02091800132</t>
  </si>
  <si>
    <t>Fornitura soluzione idroalcolica</t>
  </si>
  <si>
    <t>Fornitura energia elettrica</t>
  </si>
  <si>
    <t xml:space="preserve">appalto </t>
  </si>
  <si>
    <t>BOTTA STEFANO</t>
  </si>
  <si>
    <t>EVERGREEN ITALIA srl - 02210440182</t>
  </si>
  <si>
    <t>POZZI PIERGIORGIO</t>
  </si>
  <si>
    <t>MEMBRO ORGANISMO DI VIGILANZA</t>
  </si>
  <si>
    <t>PRESIDENTE ORGANISMO DI VIGILANZA</t>
  </si>
  <si>
    <t>AVV. ROBERTO DENTI</t>
  </si>
  <si>
    <t>EGEA COMMERCIALE srl - 02439760162</t>
  </si>
  <si>
    <t>EDISON ENERGIA spa - 06722600019</t>
  </si>
  <si>
    <t>SECAM SRL - 01118170396</t>
  </si>
  <si>
    <t>STUDIO LEGALE SZA</t>
  </si>
  <si>
    <t>STUDIO LEGALE TESAURO</t>
  </si>
  <si>
    <t>€/ton.                   33,00</t>
  </si>
  <si>
    <t>00411590136 - COMODEPUR Scpa</t>
  </si>
  <si>
    <t>ANNO 2019 (DAL 1.1.2019 AL 31.12.2019)</t>
  </si>
  <si>
    <t>03522110133 - COMO ACQUA srl</t>
  </si>
  <si>
    <t>ALAN srl - 01554180180</t>
  </si>
  <si>
    <t>R.T.I. ALAN srl / MASSARI srl - 01554180180</t>
  </si>
  <si>
    <t>R.T.I. EVERGREEN ITALIA srl / MIURA srl - 02210440182</t>
  </si>
  <si>
    <t>7772622A93</t>
  </si>
  <si>
    <t>777263554F</t>
  </si>
  <si>
    <t>Trasporto e smaltimento fanghi</t>
  </si>
  <si>
    <t>A2A AMBIENTE spa - 01255650168</t>
  </si>
  <si>
    <t>7772665E0E</t>
  </si>
  <si>
    <t>Z4D2AD62F8</t>
  </si>
  <si>
    <t>Z0E2B0305C</t>
  </si>
  <si>
    <t>01/01/2020 - 31/12/2020</t>
  </si>
  <si>
    <t>€/MVh                   62,88</t>
  </si>
  <si>
    <t>78765162A0</t>
  </si>
  <si>
    <t>1/3/2019 - 29/02/2020</t>
  </si>
  <si>
    <t>V.A.R. srl - 01815520182</t>
  </si>
  <si>
    <t>1/3/2020 - 28/02/2021</t>
  </si>
  <si>
    <t>8189442D51</t>
  </si>
  <si>
    <t>8141724B2E</t>
  </si>
  <si>
    <t>814171321D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</si>
</sst>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0" fillId="0" borderId="0" xfId="1" applyFont="1"/>
    <xf numFmtId="14" fontId="0" fillId="0" borderId="0" xfId="0" applyNumberFormat="1" applyAlignment="1">
      <alignment horizontal="left"/>
    </xf>
    <xf numFmtId="0" fontId="3" fillId="0" borderId="1" xfId="0" applyFont="1" applyBorder="1"/>
    <xf numFmtId="164" fontId="3" fillId="0" borderId="1" xfId="1" applyNumberFormat="1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/>
    <xf numFmtId="164" fontId="3" fillId="0" borderId="2" xfId="1" applyNumberFormat="1" applyFont="1" applyBorder="1"/>
    <xf numFmtId="0" fontId="3" fillId="0" borderId="3" xfId="0" applyFont="1" applyBorder="1"/>
    <xf numFmtId="164" fontId="3" fillId="0" borderId="3" xfId="1" applyNumberFormat="1" applyFont="1" applyBorder="1"/>
    <xf numFmtId="0" fontId="3" fillId="0" borderId="4" xfId="0" applyFont="1" applyBorder="1"/>
    <xf numFmtId="164" fontId="3" fillId="0" borderId="4" xfId="1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2" applyFont="1" applyBorder="1" applyAlignment="1">
      <alignment vertical="center"/>
    </xf>
    <xf numFmtId="0" fontId="0" fillId="0" borderId="1" xfId="0" applyBorder="1"/>
    <xf numFmtId="164" fontId="0" fillId="0" borderId="1" xfId="2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" fontId="3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wrapText="1"/>
    </xf>
    <xf numFmtId="0" fontId="3" fillId="0" borderId="7" xfId="0" applyFont="1" applyBorder="1"/>
    <xf numFmtId="164" fontId="3" fillId="0" borderId="7" xfId="1" applyNumberFormat="1" applyFont="1" applyBorder="1"/>
    <xf numFmtId="0" fontId="3" fillId="0" borderId="8" xfId="0" applyFont="1" applyBorder="1" applyAlignment="1">
      <alignment horizontal="center"/>
    </xf>
    <xf numFmtId="16" fontId="3" fillId="0" borderId="0" xfId="0" applyNumberFormat="1" applyFont="1" applyAlignment="1">
      <alignment vertical="center"/>
    </xf>
    <xf numFmtId="16" fontId="0" fillId="0" borderId="0" xfId="0" applyNumberFormat="1"/>
    <xf numFmtId="14" fontId="4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164" fontId="3" fillId="0" borderId="9" xfId="1" applyNumberFormat="1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4" fontId="3" fillId="0" borderId="6" xfId="1" applyNumberFormat="1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workbookViewId="0">
      <selection activeCell="H22" sqref="H22"/>
    </sheetView>
  </sheetViews>
  <sheetFormatPr defaultRowHeight="15" x14ac:dyDescent="0.25"/>
  <cols>
    <col min="1" max="1" width="21.140625" style="24" customWidth="1"/>
    <col min="2" max="2" width="31.5703125" customWidth="1"/>
    <col min="3" max="3" width="26.5703125" customWidth="1"/>
    <col min="4" max="4" width="18.140625" customWidth="1"/>
    <col min="5" max="5" width="45.140625" customWidth="1"/>
    <col min="6" max="6" width="30" customWidth="1"/>
    <col min="7" max="7" width="18.140625" customWidth="1"/>
    <col min="8" max="8" width="26.7109375" customWidth="1"/>
    <col min="9" max="9" width="13" customWidth="1"/>
    <col min="10" max="10" width="9.28515625" bestFit="1" customWidth="1"/>
  </cols>
  <sheetData>
    <row r="1" spans="1:10" x14ac:dyDescent="0.25">
      <c r="A1" s="34" t="s">
        <v>0</v>
      </c>
    </row>
    <row r="2" spans="1:10" x14ac:dyDescent="0.25">
      <c r="A2" s="34" t="s">
        <v>40</v>
      </c>
    </row>
    <row r="5" spans="1:10" s="10" customFormat="1" ht="66" customHeight="1" x14ac:dyDescent="0.25">
      <c r="A5" s="8" t="s">
        <v>1</v>
      </c>
      <c r="B5" s="9" t="s">
        <v>3</v>
      </c>
      <c r="C5" s="8" t="s">
        <v>2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41">
        <v>44196</v>
      </c>
    </row>
    <row r="6" spans="1:10" s="7" customFormat="1" ht="21" customHeight="1" x14ac:dyDescent="0.2">
      <c r="A6" s="30" t="s">
        <v>45</v>
      </c>
      <c r="B6" s="50"/>
      <c r="C6" s="50"/>
      <c r="D6" s="51"/>
      <c r="E6" s="13" t="s">
        <v>44</v>
      </c>
      <c r="F6" s="13" t="s">
        <v>28</v>
      </c>
      <c r="G6" s="14">
        <v>154.5</v>
      </c>
      <c r="H6" s="43"/>
      <c r="I6" s="14">
        <v>55789.95</v>
      </c>
    </row>
    <row r="7" spans="1:10" s="7" customFormat="1" ht="21" customHeight="1" x14ac:dyDescent="0.2">
      <c r="A7" s="54" t="s">
        <v>49</v>
      </c>
      <c r="B7" s="35" t="s">
        <v>41</v>
      </c>
      <c r="C7" s="35" t="s">
        <v>47</v>
      </c>
      <c r="D7" s="36" t="s">
        <v>26</v>
      </c>
      <c r="E7" s="15" t="s">
        <v>48</v>
      </c>
      <c r="F7" s="15" t="s">
        <v>48</v>
      </c>
      <c r="G7" s="16">
        <v>152.5</v>
      </c>
      <c r="H7" s="44" t="s">
        <v>55</v>
      </c>
      <c r="I7" s="16">
        <f>18422+7472.5</f>
        <v>25894.5</v>
      </c>
    </row>
    <row r="8" spans="1:10" s="7" customFormat="1" ht="21" customHeight="1" x14ac:dyDescent="0.2">
      <c r="A8" s="53" t="s">
        <v>46</v>
      </c>
      <c r="B8" s="52"/>
      <c r="C8" s="52"/>
      <c r="D8" s="48"/>
      <c r="E8" s="11" t="s">
        <v>43</v>
      </c>
      <c r="F8" s="11" t="s">
        <v>42</v>
      </c>
      <c r="G8" s="12">
        <v>146</v>
      </c>
      <c r="H8" s="45"/>
      <c r="I8" s="49">
        <f>66692.8+62290.48</f>
        <v>128983.28</v>
      </c>
    </row>
    <row r="9" spans="1:10" ht="21" customHeight="1" x14ac:dyDescent="0.25">
      <c r="A9" s="32" t="s">
        <v>60</v>
      </c>
      <c r="B9" s="35"/>
      <c r="C9" s="35"/>
      <c r="D9" s="36"/>
      <c r="E9" s="13"/>
      <c r="F9" s="51" t="s">
        <v>56</v>
      </c>
      <c r="G9" s="55">
        <v>139.75</v>
      </c>
      <c r="H9" s="43"/>
      <c r="I9" s="14">
        <f>102498.31+52434.22+46232.12+47542.97+115327.35+52968.08+101008.55+100558.55+95533.14+108063.13</f>
        <v>822166.42</v>
      </c>
      <c r="J9" s="40"/>
    </row>
    <row r="10" spans="1:10" ht="21" customHeight="1" x14ac:dyDescent="0.25">
      <c r="A10" s="56" t="s">
        <v>59</v>
      </c>
      <c r="B10" s="35" t="s">
        <v>41</v>
      </c>
      <c r="C10" s="35" t="s">
        <v>47</v>
      </c>
      <c r="D10" s="36" t="s">
        <v>26</v>
      </c>
      <c r="E10" s="36"/>
      <c r="F10" s="15"/>
      <c r="G10" s="16"/>
      <c r="H10" s="44" t="s">
        <v>57</v>
      </c>
      <c r="I10" s="37"/>
      <c r="J10" s="40"/>
    </row>
    <row r="11" spans="1:10" ht="21" customHeight="1" x14ac:dyDescent="0.25">
      <c r="A11" s="47" t="s">
        <v>58</v>
      </c>
      <c r="B11" s="35"/>
      <c r="C11" s="35"/>
      <c r="D11" s="36"/>
      <c r="E11" s="11"/>
      <c r="F11" s="11" t="s">
        <v>28</v>
      </c>
      <c r="G11" s="12">
        <v>145</v>
      </c>
      <c r="H11" s="45"/>
      <c r="I11" s="12">
        <f>77946.2+8801.5+4703.8+12388.8+13804</f>
        <v>117644.3</v>
      </c>
      <c r="J11" s="40"/>
    </row>
    <row r="12" spans="1:10" ht="21" customHeight="1" x14ac:dyDescent="0.25">
      <c r="A12" s="31" t="s">
        <v>50</v>
      </c>
      <c r="B12" s="5" t="s">
        <v>39</v>
      </c>
      <c r="C12" s="5" t="s">
        <v>21</v>
      </c>
      <c r="D12" s="5" t="s">
        <v>22</v>
      </c>
      <c r="E12" s="5" t="s">
        <v>23</v>
      </c>
      <c r="F12" s="5" t="s">
        <v>23</v>
      </c>
      <c r="G12" s="6">
        <v>40000</v>
      </c>
      <c r="H12" s="46" t="s">
        <v>52</v>
      </c>
      <c r="I12" s="6">
        <f>990+1470+480+325+2035+1524+26876+4350+755+4160</f>
        <v>42965</v>
      </c>
      <c r="J12" s="40"/>
    </row>
    <row r="13" spans="1:10" s="29" customFormat="1" ht="21" customHeight="1" x14ac:dyDescent="0.2">
      <c r="A13" s="31" t="s">
        <v>51</v>
      </c>
      <c r="B13" s="27" t="s">
        <v>39</v>
      </c>
      <c r="C13" s="26" t="s">
        <v>24</v>
      </c>
      <c r="D13" s="27" t="s">
        <v>22</v>
      </c>
      <c r="E13" s="27" t="s">
        <v>35</v>
      </c>
      <c r="F13" s="27" t="s">
        <v>35</v>
      </c>
      <c r="G13" s="28" t="s">
        <v>38</v>
      </c>
      <c r="H13" s="42" t="s">
        <v>52</v>
      </c>
      <c r="I13" s="28">
        <v>14502.84</v>
      </c>
      <c r="J13" s="39"/>
    </row>
    <row r="14" spans="1:10" s="7" customFormat="1" ht="21" customHeight="1" x14ac:dyDescent="0.2">
      <c r="A14" s="32"/>
      <c r="B14" s="51"/>
      <c r="C14" s="50"/>
      <c r="D14" s="51"/>
      <c r="E14" s="13" t="s">
        <v>33</v>
      </c>
      <c r="F14" s="51"/>
      <c r="G14" s="55"/>
      <c r="H14" s="43"/>
      <c r="I14" s="55"/>
      <c r="J14" s="25"/>
    </row>
    <row r="15" spans="1:10" s="7" customFormat="1" ht="21" customHeight="1" x14ac:dyDescent="0.2">
      <c r="A15" s="38" t="s">
        <v>54</v>
      </c>
      <c r="B15" s="35" t="s">
        <v>41</v>
      </c>
      <c r="C15" s="35" t="s">
        <v>25</v>
      </c>
      <c r="D15" s="36" t="s">
        <v>26</v>
      </c>
      <c r="E15" s="15" t="s">
        <v>34</v>
      </c>
      <c r="F15" s="36" t="s">
        <v>33</v>
      </c>
      <c r="G15" s="37" t="s">
        <v>53</v>
      </c>
      <c r="H15" s="44" t="s">
        <v>52</v>
      </c>
      <c r="I15" s="16">
        <v>1602842.83</v>
      </c>
      <c r="J15" s="25"/>
    </row>
    <row r="16" spans="1:10" s="7" customFormat="1" ht="21" customHeight="1" x14ac:dyDescent="0.2">
      <c r="A16" s="33"/>
      <c r="B16" s="57"/>
      <c r="C16" s="52"/>
      <c r="D16" s="48"/>
      <c r="E16" s="11"/>
      <c r="F16" s="48"/>
      <c r="G16" s="49"/>
      <c r="H16" s="45"/>
      <c r="I16" s="49"/>
    </row>
    <row r="17" spans="3:9" x14ac:dyDescent="0.25">
      <c r="C17" s="1"/>
      <c r="G17" s="3"/>
      <c r="I17" s="3"/>
    </row>
    <row r="18" spans="3:9" x14ac:dyDescent="0.25">
      <c r="C18" s="1"/>
      <c r="G18" s="3"/>
      <c r="H18" s="4"/>
      <c r="I18" s="3"/>
    </row>
    <row r="19" spans="3:9" x14ac:dyDescent="0.25">
      <c r="C19" s="1"/>
      <c r="G19" s="3"/>
      <c r="I19" s="3"/>
    </row>
    <row r="20" spans="3:9" x14ac:dyDescent="0.25">
      <c r="C20" s="1"/>
      <c r="G20" s="3"/>
      <c r="H20" s="4"/>
      <c r="I20" s="3"/>
    </row>
    <row r="21" spans="3:9" x14ac:dyDescent="0.25">
      <c r="C21" s="1"/>
      <c r="G21" s="3"/>
      <c r="H21" s="4"/>
      <c r="I21" s="3"/>
    </row>
    <row r="22" spans="3:9" x14ac:dyDescent="0.25">
      <c r="C22" s="1"/>
      <c r="G22" s="3"/>
      <c r="I22" s="3"/>
    </row>
    <row r="23" spans="3:9" x14ac:dyDescent="0.25">
      <c r="C23" s="1"/>
      <c r="G23" s="3"/>
      <c r="H23" s="4"/>
      <c r="I23" s="3"/>
    </row>
    <row r="24" spans="3:9" x14ac:dyDescent="0.25">
      <c r="C24" s="1"/>
      <c r="G24" s="3"/>
      <c r="I24" s="3"/>
    </row>
    <row r="25" spans="3:9" x14ac:dyDescent="0.25">
      <c r="C25" s="1"/>
      <c r="G25" s="3"/>
      <c r="I25" s="3"/>
    </row>
    <row r="26" spans="3:9" x14ac:dyDescent="0.25">
      <c r="C26" s="1"/>
      <c r="G26" s="3"/>
      <c r="I26" s="3"/>
    </row>
    <row r="27" spans="3:9" x14ac:dyDescent="0.25">
      <c r="C27" s="1"/>
      <c r="G27" s="3"/>
      <c r="I27" s="3"/>
    </row>
    <row r="28" spans="3:9" x14ac:dyDescent="0.25">
      <c r="G28" s="3"/>
      <c r="I28" s="3"/>
    </row>
    <row r="29" spans="3:9" x14ac:dyDescent="0.25">
      <c r="G29" s="3"/>
      <c r="I29" s="3"/>
    </row>
    <row r="30" spans="3:9" x14ac:dyDescent="0.25">
      <c r="G30" s="3"/>
      <c r="I30" s="3"/>
    </row>
    <row r="31" spans="3:9" x14ac:dyDescent="0.25">
      <c r="G31" s="3"/>
      <c r="I31" s="3"/>
    </row>
    <row r="32" spans="3:9" x14ac:dyDescent="0.25">
      <c r="G32" s="3"/>
    </row>
  </sheetData>
  <pageMargins left="0.70866141732283472" right="0.2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1"/>
  <sheetViews>
    <sheetView tabSelected="1" workbookViewId="0">
      <selection activeCell="E19" sqref="E19"/>
    </sheetView>
  </sheetViews>
  <sheetFormatPr defaultRowHeight="15" x14ac:dyDescent="0.25"/>
  <cols>
    <col min="1" max="1" width="25.5703125" customWidth="1"/>
    <col min="2" max="2" width="61.28515625" customWidth="1"/>
    <col min="3" max="3" width="16.5703125" style="24" customWidth="1"/>
    <col min="4" max="4" width="14.5703125" customWidth="1"/>
  </cols>
  <sheetData>
    <row r="3" spans="1:4" x14ac:dyDescent="0.25">
      <c r="A3" s="17" t="s">
        <v>10</v>
      </c>
      <c r="B3" s="17" t="s">
        <v>11</v>
      </c>
      <c r="C3" s="17" t="s">
        <v>12</v>
      </c>
      <c r="D3" s="17" t="s">
        <v>13</v>
      </c>
    </row>
    <row r="4" spans="1:4" s="2" customFormat="1" x14ac:dyDescent="0.25">
      <c r="A4" s="18" t="s">
        <v>27</v>
      </c>
      <c r="B4" s="19" t="s">
        <v>30</v>
      </c>
      <c r="C4" s="23">
        <v>2020</v>
      </c>
      <c r="D4" s="20">
        <v>4000</v>
      </c>
    </row>
    <row r="5" spans="1:4" x14ac:dyDescent="0.25">
      <c r="A5" s="21" t="s">
        <v>15</v>
      </c>
      <c r="B5" s="21" t="s">
        <v>16</v>
      </c>
      <c r="C5" s="23">
        <v>2020</v>
      </c>
      <c r="D5" s="22">
        <f>4390+2262</f>
        <v>6652</v>
      </c>
    </row>
    <row r="6" spans="1:4" x14ac:dyDescent="0.25">
      <c r="A6" s="21" t="s">
        <v>32</v>
      </c>
      <c r="B6" s="21" t="s">
        <v>14</v>
      </c>
      <c r="C6" s="23">
        <v>2020</v>
      </c>
      <c r="D6" s="22">
        <v>155.47999999999999</v>
      </c>
    </row>
    <row r="7" spans="1:4" x14ac:dyDescent="0.25">
      <c r="A7" s="21" t="s">
        <v>17</v>
      </c>
      <c r="B7" s="21" t="s">
        <v>18</v>
      </c>
      <c r="C7" s="23">
        <v>2020</v>
      </c>
      <c r="D7" s="22">
        <f>412+494.4+674.4+494.4+695+556.2+700.4+618</f>
        <v>4644.7999999999993</v>
      </c>
    </row>
    <row r="8" spans="1:4" x14ac:dyDescent="0.25">
      <c r="A8" s="21" t="s">
        <v>29</v>
      </c>
      <c r="B8" s="21" t="s">
        <v>31</v>
      </c>
      <c r="C8" s="23">
        <v>2020</v>
      </c>
      <c r="D8" s="22">
        <v>5200</v>
      </c>
    </row>
    <row r="9" spans="1:4" x14ac:dyDescent="0.25">
      <c r="A9" s="21" t="s">
        <v>19</v>
      </c>
      <c r="B9" s="21" t="s">
        <v>20</v>
      </c>
      <c r="C9" s="23">
        <v>2020</v>
      </c>
      <c r="D9" s="22">
        <f>437.7+20280+2766.4</f>
        <v>23484.100000000002</v>
      </c>
    </row>
    <row r="10" spans="1:4" x14ac:dyDescent="0.25">
      <c r="A10" s="21" t="s">
        <v>36</v>
      </c>
      <c r="B10" s="21" t="s">
        <v>14</v>
      </c>
      <c r="C10" s="23">
        <v>2020</v>
      </c>
      <c r="D10" s="22">
        <f>5200+8216+1508+1560</f>
        <v>16484</v>
      </c>
    </row>
    <row r="11" spans="1:4" x14ac:dyDescent="0.25">
      <c r="A11" s="21" t="s">
        <v>37</v>
      </c>
      <c r="B11" s="21" t="s">
        <v>14</v>
      </c>
      <c r="C11" s="23">
        <v>2020</v>
      </c>
      <c r="D11" s="22">
        <f>15740.25+7800+21456.67+15740.25+49554.36</f>
        <v>110291.53</v>
      </c>
    </row>
  </sheetData>
  <sortState xmlns:xlrd2="http://schemas.microsoft.com/office/spreadsheetml/2017/richdata2" ref="A5:D10">
    <sortCondition ref="A5:A10"/>
  </sortState>
  <pageMargins left="0.17" right="0.1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acquisti</vt:lpstr>
      <vt:lpstr>consulenze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cp:lastPrinted>2020-02-12T10:54:26Z</cp:lastPrinted>
  <dcterms:created xsi:type="dcterms:W3CDTF">2014-01-28T10:17:53Z</dcterms:created>
  <dcterms:modified xsi:type="dcterms:W3CDTF">2021-07-08T10:13:52Z</dcterms:modified>
</cp:coreProperties>
</file>